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6605" windowHeight="7935"/>
  </bookViews>
  <sheets>
    <sheet name="HAVELVAC 3" sheetId="1" r:id="rId1"/>
  </sheets>
  <calcPr calcId="144525"/>
</workbook>
</file>

<file path=xl/calcChain.xml><?xml version="1.0" encoding="utf-8"?>
<calcChain xmlns="http://schemas.openxmlformats.org/spreadsheetml/2006/main">
  <c r="C119" i="1" l="1"/>
  <c r="C83" i="1"/>
  <c r="C84" i="1"/>
  <c r="C82" i="1"/>
  <c r="C81" i="1"/>
  <c r="C80" i="1"/>
  <c r="C111" i="1" l="1"/>
  <c r="C140" i="1" l="1"/>
  <c r="C139" i="1"/>
  <c r="C42" i="1"/>
  <c r="C138" i="1" s="1"/>
  <c r="C41" i="1"/>
  <c r="C137" i="1" s="1"/>
  <c r="C40" i="1"/>
  <c r="C136" i="1" s="1"/>
  <c r="C135" i="1" l="1"/>
  <c r="C127" i="1"/>
  <c r="C15" i="1"/>
  <c r="C13" i="1" s="1"/>
  <c r="C31" i="1"/>
  <c r="C87" i="1"/>
  <c r="C109" i="1"/>
  <c r="C101" i="1"/>
  <c r="C93" i="1"/>
  <c r="C117" i="1"/>
  <c r="C47" i="1"/>
  <c r="C45" i="1" s="1"/>
  <c r="C55" i="1"/>
  <c r="C53" i="1" s="1"/>
  <c r="C71" i="1"/>
  <c r="C69" i="1" s="1"/>
  <c r="C63" i="1"/>
  <c r="C61" i="1" s="1"/>
  <c r="C29" i="1"/>
  <c r="C23" i="1"/>
  <c r="C21" i="1" s="1"/>
  <c r="C7" i="1"/>
  <c r="C5" i="1" s="1"/>
  <c r="C125" i="1" l="1"/>
  <c r="C133" i="1" s="1"/>
  <c r="C85" i="1"/>
  <c r="C77" i="1" s="1"/>
  <c r="C79" i="1"/>
  <c r="C39" i="1"/>
  <c r="C37" i="1" s="1"/>
</calcChain>
</file>

<file path=xl/sharedStrings.xml><?xml version="1.0" encoding="utf-8"?>
<sst xmlns="http://schemas.openxmlformats.org/spreadsheetml/2006/main" count="157" uniqueCount="45">
  <si>
    <t>որից`</t>
  </si>
  <si>
    <t>Հ/Հ</t>
  </si>
  <si>
    <t>Կրթություն</t>
  </si>
  <si>
    <t>Առողջապահություն</t>
  </si>
  <si>
    <t xml:space="preserve">Սոցիալական պաշտպանություն </t>
  </si>
  <si>
    <t>Ճանապարհաշինություն</t>
  </si>
  <si>
    <t>ՀՀ պետական բյուջե, այդ թվում՝</t>
  </si>
  <si>
    <t>սեփական միջոցներ</t>
  </si>
  <si>
    <t>վարկային միջոցներ</t>
  </si>
  <si>
    <t>Համայնքային բյուջե</t>
  </si>
  <si>
    <t>Մասնավոր ներդրողներ</t>
  </si>
  <si>
    <t xml:space="preserve">Միջազգային և դոնոր կազմակերպություններ </t>
  </si>
  <si>
    <t>էներգետիկա</t>
  </si>
  <si>
    <t>Գազամատակարարում</t>
  </si>
  <si>
    <t>Ջրամատակարարում</t>
  </si>
  <si>
    <t>Ծանոթություն</t>
  </si>
  <si>
    <t>ՀԱՅԱՍՏԱՆԻ ՀԱՆՐԱՊԵՏՈՒԹՅԱՆ  ԱՐԱՐԱՏԻ ՄԱՐԶԻ 20117-2025 ԹՎԱԿԱՆՆԵՐԻ ԶԱՐԳԱՑՄԱՆ ՌԱԶՄԱՎԱՐՈՒԹՅԱՆ ԻՐԱԿԱՆԱՑՄԱՆ 2021 ԹՎԱԿԱՆԻ ԳՈՐԾՈՒՆԵՈՒԹՅԱՆ   ԾՐԱԳՐՈՎ   ՈԼՈՐՏՆԵՐԻ ԱՄՓՈՓ ՖԻՆԱՆՍԱՎՈՐՈՒՄԸ</t>
  </si>
  <si>
    <t xml:space="preserve">Տարածքային կառավարում, տեղական ինքնակառավարում, քաղաքացիական հասարակություն </t>
  </si>
  <si>
    <t>Հավելված 3</t>
  </si>
  <si>
    <t>Ոլորտը/ֆինանսավորման աղբյուրը</t>
  </si>
  <si>
    <t>2021թ. նախատեսված գումարը (հազ. դրամ)</t>
  </si>
  <si>
    <t>II</t>
  </si>
  <si>
    <t>III</t>
  </si>
  <si>
    <t>IV</t>
  </si>
  <si>
    <t>ԱՐԴՅՈՒՆԱԲԵՐՈՒԹՅՈՒՆ, ՓՄՁ և ՄԱՍՆԱՎՈՐ ՀԱՏՎԱԾ</t>
  </si>
  <si>
    <t>ԶԲՈՍԱՇՐՋՈՒԹՅՈՒՆ</t>
  </si>
  <si>
    <t>ԳՅՈՒՂԱՏՆՏԵՍՈՒԹՅՈՒՆ</t>
  </si>
  <si>
    <t>V</t>
  </si>
  <si>
    <t>ԲՆԱՊԱՀՊԱՆՈՒԹՅՈՒՆ</t>
  </si>
  <si>
    <t>VI</t>
  </si>
  <si>
    <t>ՍՈՑԻԱԼԱԿԱՆ  ՈԼՈՐՏ</t>
  </si>
  <si>
    <t xml:space="preserve">6.1. </t>
  </si>
  <si>
    <t xml:space="preserve">6.2. </t>
  </si>
  <si>
    <t xml:space="preserve"> Մշակույթ, սպորտ և երիտասարդության հարցեր</t>
  </si>
  <si>
    <t xml:space="preserve">6.3. </t>
  </si>
  <si>
    <t xml:space="preserve">6.4. </t>
  </si>
  <si>
    <t>ԵՆԹԱԿԱՌՈՒՑՎԱԾՔՆԵՐ</t>
  </si>
  <si>
    <t>VII</t>
  </si>
  <si>
    <t>7.1.</t>
  </si>
  <si>
    <t>7.2.</t>
  </si>
  <si>
    <t>7.4.</t>
  </si>
  <si>
    <t>VIII</t>
  </si>
  <si>
    <t xml:space="preserve">  ՔԱՂԱՔԱՇԻՆՈՒԹՅՈՒՆ</t>
  </si>
  <si>
    <t>IX</t>
  </si>
  <si>
    <t xml:space="preserve">ԸՆԴԱՄԵՆԸ  2021Թ.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</si>
</sst>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_ ;\-#,##0.0\ "/>
  </numFmts>
  <fonts count="34" x14ac:knownFonts="1">
    <font>
      <sz val="11"/>
      <color theme="1"/>
      <name val="Calibri"/>
      <family val="2"/>
      <charset val="1"/>
      <scheme val="minor"/>
    </font>
    <font>
      <b/>
      <i/>
      <sz val="10"/>
      <name val="GHEA Grapalat"/>
      <family val="3"/>
    </font>
    <font>
      <sz val="10"/>
      <name val="GHEA Grapalat"/>
      <family val="3"/>
    </font>
    <font>
      <i/>
      <sz val="10"/>
      <name val="GHEA Grapalat"/>
      <family val="3"/>
    </font>
    <font>
      <sz val="11"/>
      <name val="GHEA Grapalat"/>
      <family val="3"/>
    </font>
    <font>
      <i/>
      <sz val="9"/>
      <color indexed="8"/>
      <name val="GHEA Grapalat"/>
      <family val="3"/>
    </font>
    <font>
      <b/>
      <sz val="10"/>
      <color indexed="8"/>
      <name val="GHEA Grapalat"/>
      <family val="3"/>
    </font>
    <font>
      <sz val="10"/>
      <color indexed="8"/>
      <name val="GHEA Grapalat"/>
      <family val="3"/>
    </font>
    <font>
      <i/>
      <sz val="10"/>
      <color indexed="8"/>
      <name val="GHEA Grapalat"/>
      <family val="3"/>
    </font>
    <font>
      <sz val="9"/>
      <color indexed="8"/>
      <name val="GHEA Grapalat"/>
      <family val="3"/>
    </font>
    <font>
      <i/>
      <sz val="10"/>
      <color indexed="8"/>
      <name val="GHEA Grapalat"/>
      <family val="3"/>
    </font>
    <font>
      <b/>
      <i/>
      <sz val="11"/>
      <color indexed="8"/>
      <name val="GHEA Grapalat"/>
      <family val="3"/>
    </font>
    <font>
      <b/>
      <i/>
      <sz val="11"/>
      <color indexed="8"/>
      <name val="GHEA Grapalat"/>
      <family val="3"/>
    </font>
    <font>
      <sz val="11"/>
      <color indexed="8"/>
      <name val="GHEA Grapalat"/>
      <family val="3"/>
    </font>
    <font>
      <b/>
      <sz val="11"/>
      <color indexed="8"/>
      <name val="GHEA Grapalat"/>
      <family val="3"/>
    </font>
    <font>
      <b/>
      <sz val="10"/>
      <color indexed="8"/>
      <name val="GHEA Grapalat"/>
      <family val="3"/>
    </font>
    <font>
      <sz val="11"/>
      <color indexed="8"/>
      <name val="GHEA Grapalat"/>
      <family val="3"/>
    </font>
    <font>
      <i/>
      <sz val="11"/>
      <color indexed="8"/>
      <name val="GHEA Grapalat"/>
      <family val="3"/>
    </font>
    <font>
      <b/>
      <i/>
      <sz val="10"/>
      <color indexed="8"/>
      <name val="GHEA Grapalat"/>
      <family val="3"/>
    </font>
    <font>
      <sz val="10"/>
      <color indexed="8"/>
      <name val="GHEA Grapalat"/>
      <family val="3"/>
    </font>
    <font>
      <b/>
      <i/>
      <sz val="13"/>
      <color indexed="8"/>
      <name val="GHEA Grapalat"/>
      <family val="3"/>
    </font>
    <font>
      <sz val="11"/>
      <color indexed="8"/>
      <name val="Calibri"/>
      <family val="2"/>
      <charset val="1"/>
    </font>
    <font>
      <b/>
      <i/>
      <sz val="11"/>
      <color indexed="8"/>
      <name val="GHEA Grapalat"/>
      <family val="3"/>
    </font>
    <font>
      <sz val="10"/>
      <color indexed="8"/>
      <name val="GHEA Grapalat"/>
      <family val="3"/>
    </font>
    <font>
      <i/>
      <sz val="10"/>
      <color indexed="8"/>
      <name val="GHEA Grapalat"/>
      <family val="3"/>
    </font>
    <font>
      <sz val="8"/>
      <name val="Calibri"/>
      <family val="2"/>
      <charset val="1"/>
    </font>
    <font>
      <sz val="11"/>
      <color rgb="FF000000"/>
      <name val="GHEA Grapalat"/>
      <family val="3"/>
    </font>
    <font>
      <i/>
      <sz val="10"/>
      <color theme="1"/>
      <name val="GHEA Grapalat"/>
      <family val="3"/>
    </font>
    <font>
      <i/>
      <sz val="11"/>
      <color theme="1"/>
      <name val="GHEA Grapalat"/>
      <family val="3"/>
    </font>
    <font>
      <i/>
      <sz val="10"/>
      <color rgb="FF000000"/>
      <name val="GHEA Grapalat"/>
      <family val="3"/>
    </font>
    <font>
      <sz val="10"/>
      <color rgb="FFFF0000"/>
      <name val="GHEA Grapalat"/>
      <family val="3"/>
    </font>
    <font>
      <b/>
      <i/>
      <sz val="11"/>
      <color rgb="FFFF0000"/>
      <name val="GHEA Grapalat"/>
      <family val="3"/>
    </font>
    <font>
      <b/>
      <i/>
      <sz val="11"/>
      <name val="GHEA Grapalat"/>
      <family val="3"/>
    </font>
    <font>
      <i/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1" fillId="0" borderId="0" applyFont="0" applyFill="0" applyBorder="0" applyAlignment="0" applyProtection="0"/>
  </cellStyleXfs>
  <cellXfs count="88">
    <xf numFmtId="0" fontId="0" fillId="0" borderId="0" xfId="0"/>
    <xf numFmtId="166" fontId="27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28" fillId="2" borderId="1" xfId="0" applyNumberFormat="1" applyFont="1" applyFill="1" applyBorder="1" applyAlignment="1">
      <alignment horizontal="center" wrapText="1"/>
    </xf>
    <xf numFmtId="166" fontId="29" fillId="2" borderId="1" xfId="0" applyNumberFormat="1" applyFont="1" applyFill="1" applyBorder="1" applyAlignment="1">
      <alignment horizontal="center" wrapText="1"/>
    </xf>
    <xf numFmtId="0" fontId="16" fillId="2" borderId="0" xfId="0" applyFont="1" applyFill="1"/>
    <xf numFmtId="0" fontId="15" fillId="2" borderId="1" xfId="0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wrapText="1"/>
    </xf>
    <xf numFmtId="166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wrapText="1"/>
    </xf>
    <xf numFmtId="166" fontId="6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166" fontId="17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166" fontId="10" fillId="2" borderId="1" xfId="0" applyNumberFormat="1" applyFont="1" applyFill="1" applyBorder="1" applyAlignment="1">
      <alignment horizontal="center"/>
    </xf>
    <xf numFmtId="165" fontId="14" fillId="2" borderId="1" xfId="0" applyNumberFormat="1" applyFont="1" applyFill="1" applyBorder="1" applyAlignment="1">
      <alignment horizontal="center"/>
    </xf>
    <xf numFmtId="0" fontId="16" fillId="2" borderId="1" xfId="0" applyFont="1" applyFill="1" applyBorder="1"/>
    <xf numFmtId="166" fontId="9" fillId="2" borderId="1" xfId="0" applyNumberFormat="1" applyFont="1" applyFill="1" applyBorder="1" applyAlignment="1">
      <alignment horizontal="center" wrapText="1"/>
    </xf>
    <xf numFmtId="166" fontId="26" fillId="2" borderId="1" xfId="0" applyNumberFormat="1" applyFont="1" applyFill="1" applyBorder="1" applyAlignment="1">
      <alignment horizontal="center" wrapText="1"/>
    </xf>
    <xf numFmtId="166" fontId="26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/>
    </xf>
    <xf numFmtId="166" fontId="17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/>
    </xf>
    <xf numFmtId="3" fontId="1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5" fontId="18" fillId="2" borderId="1" xfId="0" applyNumberFormat="1" applyFont="1" applyFill="1" applyBorder="1" applyAlignment="1">
      <alignment wrapText="1"/>
    </xf>
    <xf numFmtId="166" fontId="5" fillId="2" borderId="1" xfId="0" applyNumberFormat="1" applyFont="1" applyFill="1" applyBorder="1" applyAlignment="1">
      <alignment horizontal="center" wrapText="1"/>
    </xf>
    <xf numFmtId="166" fontId="8" fillId="2" borderId="1" xfId="0" applyNumberFormat="1" applyFont="1" applyFill="1" applyBorder="1" applyAlignment="1">
      <alignment horizontal="center"/>
    </xf>
    <xf numFmtId="166" fontId="8" fillId="2" borderId="1" xfId="0" applyNumberFormat="1" applyFont="1" applyFill="1" applyBorder="1" applyAlignment="1">
      <alignment horizontal="center" vertical="center"/>
    </xf>
    <xf numFmtId="166" fontId="28" fillId="2" borderId="0" xfId="0" applyNumberFormat="1" applyFont="1" applyFill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/>
    </xf>
    <xf numFmtId="166" fontId="13" fillId="2" borderId="1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wrapText="1"/>
    </xf>
    <xf numFmtId="166" fontId="14" fillId="2" borderId="1" xfId="0" applyNumberFormat="1" applyFont="1" applyFill="1" applyBorder="1" applyAlignment="1">
      <alignment horizontal="center"/>
    </xf>
    <xf numFmtId="166" fontId="13" fillId="2" borderId="1" xfId="0" applyNumberFormat="1" applyFont="1" applyFill="1" applyBorder="1" applyAlignment="1">
      <alignment horizontal="center" wrapText="1"/>
    </xf>
    <xf numFmtId="166" fontId="19" fillId="2" borderId="1" xfId="0" applyNumberFormat="1" applyFont="1" applyFill="1" applyBorder="1" applyAlignment="1">
      <alignment horizontal="center"/>
    </xf>
    <xf numFmtId="165" fontId="16" fillId="2" borderId="1" xfId="0" applyNumberFormat="1" applyFont="1" applyFill="1" applyBorder="1" applyAlignment="1">
      <alignment horizontal="center"/>
    </xf>
    <xf numFmtId="167" fontId="3" fillId="2" borderId="1" xfId="1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center"/>
    </xf>
    <xf numFmtId="167" fontId="22" fillId="2" borderId="1" xfId="1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center"/>
    </xf>
    <xf numFmtId="167" fontId="24" fillId="2" borderId="1" xfId="1" applyNumberFormat="1" applyFont="1" applyFill="1" applyBorder="1" applyAlignment="1">
      <alignment horizontal="center" wrapText="1"/>
    </xf>
    <xf numFmtId="167" fontId="24" fillId="2" borderId="1" xfId="1" applyNumberFormat="1" applyFont="1" applyFill="1" applyBorder="1" applyAlignment="1">
      <alignment horizontal="center"/>
    </xf>
    <xf numFmtId="167" fontId="17" fillId="2" borderId="1" xfId="1" applyNumberFormat="1" applyFont="1" applyFill="1" applyBorder="1" applyAlignment="1">
      <alignment horizontal="center"/>
    </xf>
    <xf numFmtId="167" fontId="8" fillId="2" borderId="1" xfId="1" applyNumberFormat="1" applyFont="1" applyFill="1" applyBorder="1" applyAlignment="1">
      <alignment horizontal="center" wrapText="1"/>
    </xf>
    <xf numFmtId="164" fontId="24" fillId="2" borderId="1" xfId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167" fontId="23" fillId="2" borderId="1" xfId="1" applyNumberFormat="1" applyFont="1" applyFill="1" applyBorder="1" applyAlignment="1">
      <alignment horizontal="center" wrapText="1"/>
    </xf>
    <xf numFmtId="166" fontId="8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wrapText="1"/>
    </xf>
    <xf numFmtId="166" fontId="17" fillId="2" borderId="1" xfId="0" applyNumberFormat="1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wrapText="1"/>
    </xf>
    <xf numFmtId="166" fontId="12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165" fontId="18" fillId="2" borderId="1" xfId="0" applyNumberFormat="1" applyFont="1" applyFill="1" applyBorder="1" applyAlignment="1">
      <alignment vertical="center" wrapText="1"/>
    </xf>
    <xf numFmtId="167" fontId="16" fillId="2" borderId="0" xfId="0" applyNumberFormat="1" applyFont="1" applyFill="1"/>
    <xf numFmtId="166" fontId="17" fillId="2" borderId="1" xfId="0" applyNumberFormat="1" applyFont="1" applyFill="1" applyBorder="1" applyAlignment="1">
      <alignment horizontal="right"/>
    </xf>
    <xf numFmtId="166" fontId="16" fillId="2" borderId="0" xfId="0" applyNumberFormat="1" applyFont="1" applyFill="1"/>
    <xf numFmtId="166" fontId="30" fillId="2" borderId="1" xfId="0" applyNumberFormat="1" applyFont="1" applyFill="1" applyBorder="1" applyAlignment="1">
      <alignment horizontal="center"/>
    </xf>
    <xf numFmtId="166" fontId="31" fillId="2" borderId="1" xfId="0" applyNumberFormat="1" applyFont="1" applyFill="1" applyBorder="1" applyAlignment="1">
      <alignment horizontal="center"/>
    </xf>
    <xf numFmtId="165" fontId="20" fillId="2" borderId="3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0" fontId="14" fillId="2" borderId="0" xfId="0" applyFont="1" applyFill="1" applyAlignment="1">
      <alignment horizontal="right" vertical="center"/>
    </xf>
    <xf numFmtId="0" fontId="14" fillId="2" borderId="4" xfId="0" applyFont="1" applyFill="1" applyBorder="1" applyAlignment="1">
      <alignment horizontal="center" vertical="center" wrapText="1"/>
    </xf>
    <xf numFmtId="166" fontId="32" fillId="2" borderId="1" xfId="1" applyNumberFormat="1" applyFont="1" applyFill="1" applyBorder="1" applyAlignment="1">
      <alignment horizontal="center"/>
    </xf>
    <xf numFmtId="166" fontId="33" fillId="2" borderId="1" xfId="1" applyNumberFormat="1" applyFont="1" applyFill="1" applyBorder="1" applyAlignment="1">
      <alignment horizontal="center" wrapText="1"/>
    </xf>
    <xf numFmtId="166" fontId="33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center"/>
    </xf>
    <xf numFmtId="166" fontId="33" fillId="2" borderId="1" xfId="0" applyNumberFormat="1" applyFont="1" applyFill="1" applyBorder="1" applyAlignment="1">
      <alignment horizontal="center" vertical="center"/>
    </xf>
    <xf numFmtId="167" fontId="33" fillId="2" borderId="1" xfId="1" applyNumberFormat="1" applyFont="1" applyFill="1" applyBorder="1" applyAlignment="1">
      <alignment horizontal="center"/>
    </xf>
    <xf numFmtId="167" fontId="3" fillId="2" borderId="1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5"/>
  <sheetViews>
    <sheetView tabSelected="1" topLeftCell="A127" workbookViewId="0">
      <selection activeCell="C129" sqref="C129"/>
    </sheetView>
  </sheetViews>
  <sheetFormatPr defaultRowHeight="16.5" x14ac:dyDescent="0.3"/>
  <cols>
    <col min="1" max="1" width="5.7109375" style="5" customWidth="1"/>
    <col min="2" max="2" width="34.5703125" style="5" customWidth="1"/>
    <col min="3" max="3" width="24.140625" style="5" customWidth="1"/>
    <col min="4" max="4" width="27.5703125" style="5" customWidth="1"/>
    <col min="5" max="5" width="16.28515625" style="5" customWidth="1"/>
    <col min="6" max="6" width="13.85546875" style="5" customWidth="1"/>
    <col min="7" max="16384" width="9.140625" style="5"/>
  </cols>
  <sheetData>
    <row r="1" spans="1:4" ht="21" customHeight="1" x14ac:dyDescent="0.3">
      <c r="A1" s="79" t="s">
        <v>18</v>
      </c>
      <c r="B1" s="79"/>
      <c r="C1" s="79"/>
      <c r="D1" s="79"/>
    </row>
    <row r="2" spans="1:4" ht="95.25" customHeight="1" x14ac:dyDescent="0.3">
      <c r="A2" s="80" t="s">
        <v>16</v>
      </c>
      <c r="B2" s="80"/>
      <c r="C2" s="80"/>
      <c r="D2" s="80"/>
    </row>
    <row r="3" spans="1:4" ht="87" customHeight="1" x14ac:dyDescent="0.3">
      <c r="A3" s="6" t="s">
        <v>1</v>
      </c>
      <c r="B3" s="7" t="s">
        <v>19</v>
      </c>
      <c r="C3" s="7" t="s">
        <v>20</v>
      </c>
      <c r="D3" s="6" t="s">
        <v>15</v>
      </c>
    </row>
    <row r="4" spans="1:4" x14ac:dyDescent="0.3">
      <c r="A4" s="8">
        <v>1</v>
      </c>
      <c r="B4" s="8">
        <v>2</v>
      </c>
      <c r="C4" s="8">
        <v>3</v>
      </c>
      <c r="D4" s="8">
        <v>4</v>
      </c>
    </row>
    <row r="5" spans="1:4" ht="33" x14ac:dyDescent="0.3">
      <c r="A5" s="9" t="s">
        <v>21</v>
      </c>
      <c r="B5" s="10" t="s">
        <v>24</v>
      </c>
      <c r="C5" s="11">
        <f>C7+C10+C11+C12</f>
        <v>4921000</v>
      </c>
      <c r="D5" s="12"/>
    </row>
    <row r="6" spans="1:4" x14ac:dyDescent="0.3">
      <c r="A6" s="12"/>
      <c r="B6" s="13" t="s">
        <v>0</v>
      </c>
      <c r="C6" s="14"/>
      <c r="D6" s="15"/>
    </row>
    <row r="7" spans="1:4" x14ac:dyDescent="0.3">
      <c r="A7" s="12"/>
      <c r="B7" s="16" t="s">
        <v>6</v>
      </c>
      <c r="C7" s="17">
        <f>C8+C9</f>
        <v>2000000</v>
      </c>
      <c r="D7" s="15"/>
    </row>
    <row r="8" spans="1:4" x14ac:dyDescent="0.3">
      <c r="A8" s="12"/>
      <c r="B8" s="18" t="s">
        <v>7</v>
      </c>
      <c r="C8" s="19"/>
      <c r="D8" s="15"/>
    </row>
    <row r="9" spans="1:4" x14ac:dyDescent="0.3">
      <c r="A9" s="12"/>
      <c r="B9" s="18" t="s">
        <v>8</v>
      </c>
      <c r="C9" s="19">
        <v>2000000</v>
      </c>
      <c r="D9" s="15"/>
    </row>
    <row r="10" spans="1:4" x14ac:dyDescent="0.3">
      <c r="A10" s="12"/>
      <c r="B10" s="16" t="s">
        <v>9</v>
      </c>
      <c r="C10" s="19"/>
      <c r="D10" s="15"/>
    </row>
    <row r="11" spans="1:4" x14ac:dyDescent="0.3">
      <c r="A11" s="12"/>
      <c r="B11" s="16" t="s">
        <v>10</v>
      </c>
      <c r="C11" s="17">
        <v>2921000</v>
      </c>
      <c r="D11" s="12"/>
    </row>
    <row r="12" spans="1:4" ht="27" x14ac:dyDescent="0.3">
      <c r="A12" s="12"/>
      <c r="B12" s="16" t="s">
        <v>11</v>
      </c>
      <c r="C12" s="19"/>
      <c r="D12" s="15"/>
    </row>
    <row r="13" spans="1:4" x14ac:dyDescent="0.3">
      <c r="A13" s="12" t="s">
        <v>22</v>
      </c>
      <c r="B13" s="20" t="s">
        <v>25</v>
      </c>
      <c r="C13" s="11">
        <f>C15+C18+C19</f>
        <v>566239.6</v>
      </c>
      <c r="D13" s="21"/>
    </row>
    <row r="14" spans="1:4" x14ac:dyDescent="0.3">
      <c r="A14" s="12"/>
      <c r="B14" s="13" t="s">
        <v>0</v>
      </c>
      <c r="C14" s="22"/>
      <c r="D14" s="21"/>
    </row>
    <row r="15" spans="1:4" x14ac:dyDescent="0.3">
      <c r="A15" s="12"/>
      <c r="B15" s="16" t="s">
        <v>6</v>
      </c>
      <c r="C15" s="19">
        <f>C16+C17</f>
        <v>566239.6</v>
      </c>
      <c r="D15" s="21"/>
    </row>
    <row r="16" spans="1:4" x14ac:dyDescent="0.3">
      <c r="A16" s="12"/>
      <c r="B16" s="18" t="s">
        <v>7</v>
      </c>
      <c r="C16" s="19"/>
      <c r="D16" s="21"/>
    </row>
    <row r="17" spans="1:6" x14ac:dyDescent="0.3">
      <c r="A17" s="12"/>
      <c r="B17" s="18" t="s">
        <v>8</v>
      </c>
      <c r="C17" s="19">
        <v>566239.6</v>
      </c>
      <c r="D17" s="21"/>
    </row>
    <row r="18" spans="1:6" x14ac:dyDescent="0.3">
      <c r="A18" s="12"/>
      <c r="B18" s="16" t="s">
        <v>9</v>
      </c>
      <c r="C18" s="19"/>
      <c r="D18" s="21"/>
    </row>
    <row r="19" spans="1:6" x14ac:dyDescent="0.3">
      <c r="A19" s="12"/>
      <c r="B19" s="16" t="s">
        <v>10</v>
      </c>
      <c r="C19" s="19"/>
      <c r="D19" s="21"/>
    </row>
    <row r="20" spans="1:6" ht="27" x14ac:dyDescent="0.3">
      <c r="A20" s="12"/>
      <c r="B20" s="16" t="s">
        <v>11</v>
      </c>
      <c r="C20" s="19"/>
      <c r="D20" s="21"/>
    </row>
    <row r="21" spans="1:6" x14ac:dyDescent="0.3">
      <c r="A21" s="12" t="s">
        <v>23</v>
      </c>
      <c r="B21" s="20" t="s">
        <v>26</v>
      </c>
      <c r="C21" s="11">
        <f>C23+C26+C27</f>
        <v>5948213.3999999994</v>
      </c>
      <c r="D21" s="21"/>
    </row>
    <row r="22" spans="1:6" x14ac:dyDescent="0.3">
      <c r="A22" s="12"/>
      <c r="B22" s="13" t="s">
        <v>0</v>
      </c>
      <c r="C22" s="22"/>
      <c r="D22" s="21"/>
    </row>
    <row r="23" spans="1:6" x14ac:dyDescent="0.3">
      <c r="A23" s="12"/>
      <c r="B23" s="16" t="s">
        <v>6</v>
      </c>
      <c r="C23" s="17">
        <f>C24+C25</f>
        <v>4605522.2699999996</v>
      </c>
      <c r="D23" s="21"/>
    </row>
    <row r="24" spans="1:6" x14ac:dyDescent="0.3">
      <c r="A24" s="12"/>
      <c r="B24" s="18" t="s">
        <v>7</v>
      </c>
      <c r="C24" s="1">
        <v>31500</v>
      </c>
      <c r="D24" s="21"/>
    </row>
    <row r="25" spans="1:6" x14ac:dyDescent="0.3">
      <c r="A25" s="12"/>
      <c r="B25" s="18" t="s">
        <v>8</v>
      </c>
      <c r="C25" s="2">
        <v>4574022.2699999996</v>
      </c>
      <c r="D25" s="21"/>
    </row>
    <row r="26" spans="1:6" x14ac:dyDescent="0.3">
      <c r="A26" s="12"/>
      <c r="B26" s="16" t="s">
        <v>9</v>
      </c>
      <c r="C26" s="23">
        <v>85691.13</v>
      </c>
      <c r="D26" s="21"/>
    </row>
    <row r="27" spans="1:6" x14ac:dyDescent="0.3">
      <c r="A27" s="12"/>
      <c r="B27" s="16" t="s">
        <v>10</v>
      </c>
      <c r="C27" s="24">
        <v>1257000</v>
      </c>
      <c r="D27" s="21"/>
    </row>
    <row r="28" spans="1:6" ht="27" x14ac:dyDescent="0.3">
      <c r="A28" s="12"/>
      <c r="B28" s="16" t="s">
        <v>11</v>
      </c>
      <c r="C28" s="19"/>
      <c r="D28" s="21"/>
    </row>
    <row r="29" spans="1:6" x14ac:dyDescent="0.3">
      <c r="A29" s="12" t="s">
        <v>27</v>
      </c>
      <c r="B29" s="20" t="s">
        <v>28</v>
      </c>
      <c r="C29" s="81">
        <f>C32+C34+C35+C36</f>
        <v>704356.89999999991</v>
      </c>
      <c r="D29" s="12"/>
    </row>
    <row r="30" spans="1:6" x14ac:dyDescent="0.3">
      <c r="A30" s="12"/>
      <c r="B30" s="13" t="s">
        <v>0</v>
      </c>
      <c r="C30" s="82"/>
      <c r="D30" s="15"/>
    </row>
    <row r="31" spans="1:6" x14ac:dyDescent="0.3">
      <c r="A31" s="12"/>
      <c r="B31" s="16" t="s">
        <v>6</v>
      </c>
      <c r="C31" s="83">
        <f>C32+C33</f>
        <v>346509.3</v>
      </c>
      <c r="D31" s="15"/>
    </row>
    <row r="32" spans="1:6" x14ac:dyDescent="0.3">
      <c r="A32" s="12"/>
      <c r="B32" s="18" t="s">
        <v>7</v>
      </c>
      <c r="C32" s="84">
        <v>346509.3</v>
      </c>
      <c r="D32" s="25"/>
      <c r="F32" s="74"/>
    </row>
    <row r="33" spans="1:4" x14ac:dyDescent="0.3">
      <c r="A33" s="12"/>
      <c r="B33" s="18" t="s">
        <v>8</v>
      </c>
      <c r="C33" s="19"/>
      <c r="D33" s="15"/>
    </row>
    <row r="34" spans="1:4" x14ac:dyDescent="0.3">
      <c r="A34" s="12"/>
      <c r="B34" s="16" t="s">
        <v>9</v>
      </c>
      <c r="C34" s="19"/>
      <c r="D34" s="15"/>
    </row>
    <row r="35" spans="1:4" x14ac:dyDescent="0.3">
      <c r="A35" s="12"/>
      <c r="B35" s="16" t="s">
        <v>10</v>
      </c>
      <c r="C35" s="19"/>
      <c r="D35" s="25"/>
    </row>
    <row r="36" spans="1:4" ht="27" x14ac:dyDescent="0.3">
      <c r="A36" s="12"/>
      <c r="B36" s="16" t="s">
        <v>11</v>
      </c>
      <c r="C36" s="85">
        <v>357847.6</v>
      </c>
      <c r="D36" s="25"/>
    </row>
    <row r="37" spans="1:4" x14ac:dyDescent="0.3">
      <c r="A37" s="12" t="s">
        <v>29</v>
      </c>
      <c r="B37" s="20" t="s">
        <v>30</v>
      </c>
      <c r="C37" s="11">
        <f>C39+C42+C43+C44</f>
        <v>16860713.199999999</v>
      </c>
      <c r="D37" s="27"/>
    </row>
    <row r="38" spans="1:4" x14ac:dyDescent="0.3">
      <c r="A38" s="12"/>
      <c r="B38" s="13" t="s">
        <v>0</v>
      </c>
      <c r="C38" s="11"/>
      <c r="D38" s="15"/>
    </row>
    <row r="39" spans="1:4" x14ac:dyDescent="0.3">
      <c r="A39" s="12"/>
      <c r="B39" s="16" t="s">
        <v>6</v>
      </c>
      <c r="C39" s="19">
        <f>C40+C41</f>
        <v>16395600.699999999</v>
      </c>
      <c r="D39" s="28"/>
    </row>
    <row r="40" spans="1:4" x14ac:dyDescent="0.3">
      <c r="A40" s="12"/>
      <c r="B40" s="18" t="s">
        <v>7</v>
      </c>
      <c r="C40" s="19">
        <f>C48+C56+C64+C72</f>
        <v>15900600.699999999</v>
      </c>
      <c r="D40" s="29"/>
    </row>
    <row r="41" spans="1:4" x14ac:dyDescent="0.3">
      <c r="A41" s="12"/>
      <c r="B41" s="18" t="s">
        <v>8</v>
      </c>
      <c r="C41" s="19">
        <f>C49+C57+C65+C73</f>
        <v>495000</v>
      </c>
      <c r="D41" s="28"/>
    </row>
    <row r="42" spans="1:4" x14ac:dyDescent="0.3">
      <c r="A42" s="12"/>
      <c r="B42" s="16" t="s">
        <v>9</v>
      </c>
      <c r="C42" s="19">
        <f>C50+C58+C66+C74</f>
        <v>465112.5</v>
      </c>
      <c r="D42" s="15"/>
    </row>
    <row r="43" spans="1:4" x14ac:dyDescent="0.3">
      <c r="A43" s="12"/>
      <c r="B43" s="16" t="s">
        <v>10</v>
      </c>
      <c r="C43" s="19"/>
      <c r="D43" s="15"/>
    </row>
    <row r="44" spans="1:4" ht="27" x14ac:dyDescent="0.3">
      <c r="A44" s="12"/>
      <c r="B44" s="16" t="s">
        <v>11</v>
      </c>
      <c r="C44" s="19"/>
      <c r="D44" s="15"/>
    </row>
    <row r="45" spans="1:4" x14ac:dyDescent="0.3">
      <c r="A45" s="30" t="s">
        <v>31</v>
      </c>
      <c r="B45" s="31" t="s">
        <v>2</v>
      </c>
      <c r="C45" s="11">
        <f>C47+C50+C51+C52</f>
        <v>8936837.7999999989</v>
      </c>
      <c r="D45" s="12"/>
    </row>
    <row r="46" spans="1:4" x14ac:dyDescent="0.3">
      <c r="A46" s="12"/>
      <c r="B46" s="13" t="s">
        <v>0</v>
      </c>
      <c r="C46" s="32"/>
      <c r="D46" s="15"/>
    </row>
    <row r="47" spans="1:4" x14ac:dyDescent="0.3">
      <c r="A47" s="12"/>
      <c r="B47" s="16" t="s">
        <v>6</v>
      </c>
      <c r="C47" s="17">
        <f>C48+C49</f>
        <v>8896837.7999999989</v>
      </c>
      <c r="D47" s="15"/>
    </row>
    <row r="48" spans="1:4" x14ac:dyDescent="0.3">
      <c r="A48" s="12"/>
      <c r="B48" s="18" t="s">
        <v>7</v>
      </c>
      <c r="C48" s="33">
        <v>8401837.7999999989</v>
      </c>
      <c r="D48" s="15"/>
    </row>
    <row r="49" spans="1:4" x14ac:dyDescent="0.3">
      <c r="A49" s="12"/>
      <c r="B49" s="18" t="s">
        <v>8</v>
      </c>
      <c r="C49" s="33">
        <v>495000</v>
      </c>
      <c r="D49" s="15"/>
    </row>
    <row r="50" spans="1:4" x14ac:dyDescent="0.3">
      <c r="A50" s="12"/>
      <c r="B50" s="16" t="s">
        <v>9</v>
      </c>
      <c r="C50" s="17">
        <v>40000</v>
      </c>
      <c r="D50" s="15"/>
    </row>
    <row r="51" spans="1:4" x14ac:dyDescent="0.3">
      <c r="A51" s="12"/>
      <c r="B51" s="16" t="s">
        <v>10</v>
      </c>
      <c r="C51" s="33"/>
      <c r="D51" s="15"/>
    </row>
    <row r="52" spans="1:4" ht="27" x14ac:dyDescent="0.3">
      <c r="A52" s="12"/>
      <c r="B52" s="16" t="s">
        <v>11</v>
      </c>
      <c r="C52" s="33"/>
      <c r="D52" s="15"/>
    </row>
    <row r="53" spans="1:4" ht="43.5" customHeight="1" x14ac:dyDescent="0.3">
      <c r="A53" s="70" t="s">
        <v>32</v>
      </c>
      <c r="B53" s="71" t="s">
        <v>33</v>
      </c>
      <c r="C53" s="66">
        <f>C55+C58+C59+C60</f>
        <v>472222.3</v>
      </c>
      <c r="D53" s="12"/>
    </row>
    <row r="54" spans="1:4" x14ac:dyDescent="0.3">
      <c r="A54" s="12"/>
      <c r="B54" s="13" t="s">
        <v>0</v>
      </c>
      <c r="C54" s="32"/>
      <c r="D54" s="15"/>
    </row>
    <row r="55" spans="1:4" x14ac:dyDescent="0.3">
      <c r="A55" s="12"/>
      <c r="B55" s="16" t="s">
        <v>6</v>
      </c>
      <c r="C55" s="17">
        <f>C56+C57</f>
        <v>47109.8</v>
      </c>
      <c r="D55" s="15"/>
    </row>
    <row r="56" spans="1:4" x14ac:dyDescent="0.3">
      <c r="A56" s="12"/>
      <c r="B56" s="18" t="s">
        <v>7</v>
      </c>
      <c r="C56" s="34">
        <v>47109.8</v>
      </c>
      <c r="D56" s="15"/>
    </row>
    <row r="57" spans="1:4" x14ac:dyDescent="0.3">
      <c r="A57" s="12"/>
      <c r="B57" s="18" t="s">
        <v>8</v>
      </c>
      <c r="C57" s="26"/>
      <c r="D57" s="15"/>
    </row>
    <row r="58" spans="1:4" x14ac:dyDescent="0.3">
      <c r="A58" s="12"/>
      <c r="B58" s="16" t="s">
        <v>9</v>
      </c>
      <c r="C58" s="35">
        <v>425112.5</v>
      </c>
      <c r="D58" s="15"/>
    </row>
    <row r="59" spans="1:4" x14ac:dyDescent="0.3">
      <c r="A59" s="12"/>
      <c r="B59" s="16" t="s">
        <v>10</v>
      </c>
      <c r="C59" s="36"/>
      <c r="D59" s="15"/>
    </row>
    <row r="60" spans="1:4" ht="27" x14ac:dyDescent="0.3">
      <c r="A60" s="12"/>
      <c r="B60" s="16" t="s">
        <v>11</v>
      </c>
      <c r="C60" s="37"/>
      <c r="D60" s="15"/>
    </row>
    <row r="61" spans="1:4" ht="18" customHeight="1" x14ac:dyDescent="0.3">
      <c r="A61" s="30" t="s">
        <v>34</v>
      </c>
      <c r="B61" s="31" t="s">
        <v>3</v>
      </c>
      <c r="C61" s="11">
        <f>C63+C66+C67+C68</f>
        <v>4025071.6</v>
      </c>
      <c r="D61" s="27"/>
    </row>
    <row r="62" spans="1:4" x14ac:dyDescent="0.3">
      <c r="A62" s="12"/>
      <c r="B62" s="13" t="s">
        <v>0</v>
      </c>
      <c r="C62" s="32"/>
      <c r="D62" s="15"/>
    </row>
    <row r="63" spans="1:4" x14ac:dyDescent="0.3">
      <c r="A63" s="12"/>
      <c r="B63" s="16" t="s">
        <v>6</v>
      </c>
      <c r="C63" s="17">
        <f>C64+C65</f>
        <v>4025071.6</v>
      </c>
      <c r="D63" s="29"/>
    </row>
    <row r="64" spans="1:4" x14ac:dyDescent="0.3">
      <c r="A64" s="12"/>
      <c r="B64" s="18" t="s">
        <v>7</v>
      </c>
      <c r="C64" s="33">
        <v>4025071.6</v>
      </c>
      <c r="D64" s="38"/>
    </row>
    <row r="65" spans="1:4" x14ac:dyDescent="0.3">
      <c r="A65" s="12"/>
      <c r="B65" s="18" t="s">
        <v>8</v>
      </c>
      <c r="C65" s="19"/>
      <c r="D65" s="39"/>
    </row>
    <row r="66" spans="1:4" x14ac:dyDescent="0.3">
      <c r="A66" s="12"/>
      <c r="B66" s="16" t="s">
        <v>9</v>
      </c>
      <c r="C66" s="19"/>
      <c r="D66" s="15"/>
    </row>
    <row r="67" spans="1:4" x14ac:dyDescent="0.3">
      <c r="A67" s="12"/>
      <c r="B67" s="16" t="s">
        <v>10</v>
      </c>
      <c r="C67" s="19"/>
      <c r="D67" s="39"/>
    </row>
    <row r="68" spans="1:4" ht="27" x14ac:dyDescent="0.3">
      <c r="A68" s="12"/>
      <c r="B68" s="16" t="s">
        <v>11</v>
      </c>
      <c r="C68" s="19"/>
      <c r="D68" s="15"/>
    </row>
    <row r="69" spans="1:4" ht="18.75" customHeight="1" x14ac:dyDescent="0.3">
      <c r="A69" s="30" t="s">
        <v>35</v>
      </c>
      <c r="B69" s="31" t="s">
        <v>4</v>
      </c>
      <c r="C69" s="76">
        <f>C71+C74+C75+C76</f>
        <v>3426581.5</v>
      </c>
      <c r="D69" s="40"/>
    </row>
    <row r="70" spans="1:4" x14ac:dyDescent="0.3">
      <c r="A70" s="12"/>
      <c r="B70" s="13" t="s">
        <v>0</v>
      </c>
      <c r="C70" s="32"/>
      <c r="D70" s="15"/>
    </row>
    <row r="71" spans="1:4" x14ac:dyDescent="0.3">
      <c r="A71" s="12"/>
      <c r="B71" s="16" t="s">
        <v>6</v>
      </c>
      <c r="C71" s="41">
        <f>C72+C73</f>
        <v>3426581.5</v>
      </c>
      <c r="D71" s="29"/>
    </row>
    <row r="72" spans="1:4" x14ac:dyDescent="0.3">
      <c r="A72" s="12"/>
      <c r="B72" s="18" t="s">
        <v>7</v>
      </c>
      <c r="C72" s="75">
        <v>3426581.5</v>
      </c>
      <c r="D72" s="42"/>
    </row>
    <row r="73" spans="1:4" x14ac:dyDescent="0.3">
      <c r="A73" s="12"/>
      <c r="B73" s="18" t="s">
        <v>8</v>
      </c>
      <c r="C73" s="43"/>
      <c r="D73" s="15"/>
    </row>
    <row r="74" spans="1:4" x14ac:dyDescent="0.3">
      <c r="A74" s="12"/>
      <c r="B74" s="16" t="s">
        <v>9</v>
      </c>
      <c r="C74" s="43"/>
      <c r="D74" s="15"/>
    </row>
    <row r="75" spans="1:4" x14ac:dyDescent="0.3">
      <c r="A75" s="12"/>
      <c r="B75" s="16" t="s">
        <v>10</v>
      </c>
      <c r="C75" s="43"/>
      <c r="D75" s="15"/>
    </row>
    <row r="76" spans="1:4" ht="27" x14ac:dyDescent="0.3">
      <c r="A76" s="12"/>
      <c r="B76" s="16" t="s">
        <v>11</v>
      </c>
      <c r="C76" s="43"/>
      <c r="D76" s="15"/>
    </row>
    <row r="77" spans="1:4" x14ac:dyDescent="0.3">
      <c r="A77" s="12" t="s">
        <v>37</v>
      </c>
      <c r="B77" s="20" t="s">
        <v>36</v>
      </c>
      <c r="C77" s="11">
        <f>C85+C93+C101+C109</f>
        <v>12354935.32</v>
      </c>
      <c r="D77" s="44"/>
    </row>
    <row r="78" spans="1:4" x14ac:dyDescent="0.3">
      <c r="A78" s="12"/>
      <c r="B78" s="13" t="s">
        <v>0</v>
      </c>
      <c r="C78" s="45"/>
      <c r="D78" s="15"/>
    </row>
    <row r="79" spans="1:4" x14ac:dyDescent="0.3">
      <c r="A79" s="12"/>
      <c r="B79" s="16" t="s">
        <v>6</v>
      </c>
      <c r="C79" s="17">
        <f>C87+C111</f>
        <v>5681265.0999999996</v>
      </c>
      <c r="D79" s="15"/>
    </row>
    <row r="80" spans="1:4" x14ac:dyDescent="0.3">
      <c r="A80" s="12"/>
      <c r="B80" s="18" t="s">
        <v>7</v>
      </c>
      <c r="C80" s="33">
        <f>C88</f>
        <v>543975.30000000005</v>
      </c>
      <c r="D80" s="15"/>
    </row>
    <row r="81" spans="1:4" x14ac:dyDescent="0.3">
      <c r="A81" s="12"/>
      <c r="B81" s="18" t="s">
        <v>8</v>
      </c>
      <c r="C81" s="33">
        <f>C113</f>
        <v>5137289.8</v>
      </c>
      <c r="D81" s="15"/>
    </row>
    <row r="82" spans="1:4" x14ac:dyDescent="0.3">
      <c r="A82" s="12"/>
      <c r="B82" s="16" t="s">
        <v>9</v>
      </c>
      <c r="C82" s="17">
        <f>C90+C106</f>
        <v>150000</v>
      </c>
      <c r="D82" s="15"/>
    </row>
    <row r="83" spans="1:4" x14ac:dyDescent="0.3">
      <c r="A83" s="12"/>
      <c r="B83" s="16" t="s">
        <v>10</v>
      </c>
      <c r="C83" s="46">
        <f>C107</f>
        <v>5239412.24</v>
      </c>
      <c r="D83" s="47"/>
    </row>
    <row r="84" spans="1:4" ht="27" x14ac:dyDescent="0.3">
      <c r="A84" s="12"/>
      <c r="B84" s="16" t="s">
        <v>11</v>
      </c>
      <c r="C84" s="48">
        <f>C115</f>
        <v>1284257.98</v>
      </c>
      <c r="D84" s="15"/>
    </row>
    <row r="85" spans="1:4" x14ac:dyDescent="0.3">
      <c r="A85" s="30" t="s">
        <v>38</v>
      </c>
      <c r="B85" s="49" t="s">
        <v>5</v>
      </c>
      <c r="C85" s="11">
        <f>C87+C90+C91+C92</f>
        <v>693975.3</v>
      </c>
      <c r="D85" s="12"/>
    </row>
    <row r="86" spans="1:4" x14ac:dyDescent="0.3">
      <c r="A86" s="50"/>
      <c r="B86" s="13" t="s">
        <v>0</v>
      </c>
      <c r="C86" s="43"/>
      <c r="D86" s="15"/>
    </row>
    <row r="87" spans="1:4" x14ac:dyDescent="0.3">
      <c r="A87" s="50"/>
      <c r="B87" s="16" t="s">
        <v>6</v>
      </c>
      <c r="C87" s="17">
        <f>C88+C89</f>
        <v>543975.30000000005</v>
      </c>
      <c r="D87" s="15"/>
    </row>
    <row r="88" spans="1:4" x14ac:dyDescent="0.3">
      <c r="A88" s="50"/>
      <c r="B88" s="18" t="s">
        <v>7</v>
      </c>
      <c r="C88" s="1">
        <v>543975.30000000005</v>
      </c>
      <c r="D88" s="15"/>
    </row>
    <row r="89" spans="1:4" x14ac:dyDescent="0.3">
      <c r="A89" s="50"/>
      <c r="B89" s="18" t="s">
        <v>8</v>
      </c>
      <c r="C89" s="1"/>
      <c r="D89" s="15"/>
    </row>
    <row r="90" spans="1:4" x14ac:dyDescent="0.3">
      <c r="A90" s="50"/>
      <c r="B90" s="16" t="s">
        <v>9</v>
      </c>
      <c r="C90" s="3">
        <v>150000</v>
      </c>
      <c r="D90" s="15"/>
    </row>
    <row r="91" spans="1:4" x14ac:dyDescent="0.3">
      <c r="A91" s="50"/>
      <c r="B91" s="16" t="s">
        <v>10</v>
      </c>
      <c r="C91" s="4"/>
      <c r="D91" s="15"/>
    </row>
    <row r="92" spans="1:4" ht="27" x14ac:dyDescent="0.3">
      <c r="A92" s="50"/>
      <c r="B92" s="16" t="s">
        <v>11</v>
      </c>
      <c r="C92" s="4"/>
      <c r="D92" s="15"/>
    </row>
    <row r="93" spans="1:4" x14ac:dyDescent="0.3">
      <c r="A93" s="52" t="s">
        <v>39</v>
      </c>
      <c r="B93" s="31" t="s">
        <v>14</v>
      </c>
      <c r="C93" s="51">
        <f>C95+C98+C99+C100</f>
        <v>0</v>
      </c>
      <c r="D93" s="47"/>
    </row>
    <row r="94" spans="1:4" x14ac:dyDescent="0.3">
      <c r="A94" s="12"/>
      <c r="B94" s="13" t="s">
        <v>0</v>
      </c>
      <c r="C94" s="59"/>
      <c r="D94" s="15"/>
    </row>
    <row r="95" spans="1:4" x14ac:dyDescent="0.3">
      <c r="A95" s="12"/>
      <c r="B95" s="16" t="s">
        <v>6</v>
      </c>
      <c r="C95" s="53"/>
      <c r="D95" s="15"/>
    </row>
    <row r="96" spans="1:4" x14ac:dyDescent="0.3">
      <c r="A96" s="12"/>
      <c r="B96" s="18" t="s">
        <v>7</v>
      </c>
      <c r="C96" s="53"/>
      <c r="D96" s="15"/>
    </row>
    <row r="97" spans="1:4" x14ac:dyDescent="0.3">
      <c r="A97" s="12"/>
      <c r="B97" s="18" t="s">
        <v>8</v>
      </c>
      <c r="C97" s="53"/>
      <c r="D97" s="15"/>
    </row>
    <row r="98" spans="1:4" x14ac:dyDescent="0.3">
      <c r="A98" s="12"/>
      <c r="B98" s="16" t="s">
        <v>9</v>
      </c>
      <c r="C98" s="53"/>
      <c r="D98" s="15"/>
    </row>
    <row r="99" spans="1:4" x14ac:dyDescent="0.3">
      <c r="A99" s="12"/>
      <c r="B99" s="16" t="s">
        <v>10</v>
      </c>
      <c r="C99" s="48"/>
      <c r="D99" s="58"/>
    </row>
    <row r="100" spans="1:4" ht="27" x14ac:dyDescent="0.3">
      <c r="A100" s="12"/>
      <c r="B100" s="16" t="s">
        <v>11</v>
      </c>
      <c r="C100" s="48"/>
      <c r="D100" s="15"/>
    </row>
    <row r="101" spans="1:4" x14ac:dyDescent="0.3">
      <c r="A101" s="52">
        <v>7.3</v>
      </c>
      <c r="B101" s="31" t="s">
        <v>13</v>
      </c>
      <c r="C101" s="51">
        <f>C103+C106+C107+C108</f>
        <v>5239412.24</v>
      </c>
      <c r="D101" s="20"/>
    </row>
    <row r="102" spans="1:4" x14ac:dyDescent="0.3">
      <c r="A102" s="52"/>
      <c r="B102" s="13" t="s">
        <v>0</v>
      </c>
      <c r="C102" s="57"/>
      <c r="D102" s="15"/>
    </row>
    <row r="103" spans="1:4" x14ac:dyDescent="0.3">
      <c r="A103" s="52"/>
      <c r="B103" s="16" t="s">
        <v>6</v>
      </c>
      <c r="C103" s="54"/>
      <c r="D103" s="15"/>
    </row>
    <row r="104" spans="1:4" x14ac:dyDescent="0.3">
      <c r="A104" s="52"/>
      <c r="B104" s="18" t="s">
        <v>7</v>
      </c>
      <c r="C104" s="54"/>
      <c r="D104" s="15"/>
    </row>
    <row r="105" spans="1:4" x14ac:dyDescent="0.3">
      <c r="A105" s="52"/>
      <c r="B105" s="18" t="s">
        <v>8</v>
      </c>
      <c r="C105" s="54"/>
      <c r="D105" s="15"/>
    </row>
    <row r="106" spans="1:4" x14ac:dyDescent="0.3">
      <c r="A106" s="52"/>
      <c r="B106" s="16" t="s">
        <v>9</v>
      </c>
      <c r="C106" s="53"/>
      <c r="D106" s="15"/>
    </row>
    <row r="107" spans="1:4" x14ac:dyDescent="0.3">
      <c r="A107" s="52"/>
      <c r="B107" s="16" t="s">
        <v>10</v>
      </c>
      <c r="C107" s="48">
        <v>5239412.24</v>
      </c>
      <c r="D107" s="58"/>
    </row>
    <row r="108" spans="1:4" ht="27" x14ac:dyDescent="0.3">
      <c r="A108" s="52"/>
      <c r="B108" s="16" t="s">
        <v>11</v>
      </c>
      <c r="C108" s="59"/>
      <c r="D108" s="15"/>
    </row>
    <row r="109" spans="1:4" x14ac:dyDescent="0.3">
      <c r="A109" s="52" t="s">
        <v>40</v>
      </c>
      <c r="B109" s="31" t="s">
        <v>12</v>
      </c>
      <c r="C109" s="51">
        <f>C111+C114+C115+C116</f>
        <v>6421547.7799999993</v>
      </c>
      <c r="D109" s="12"/>
    </row>
    <row r="110" spans="1:4" x14ac:dyDescent="0.3">
      <c r="A110" s="52"/>
      <c r="B110" s="13" t="s">
        <v>0</v>
      </c>
      <c r="C110" s="48"/>
      <c r="D110" s="15"/>
    </row>
    <row r="111" spans="1:4" x14ac:dyDescent="0.3">
      <c r="A111" s="52"/>
      <c r="B111" s="16" t="s">
        <v>6</v>
      </c>
      <c r="C111" s="86">
        <f>C112+C113</f>
        <v>5137289.8</v>
      </c>
      <c r="D111" s="15"/>
    </row>
    <row r="112" spans="1:4" x14ac:dyDescent="0.3">
      <c r="A112" s="52"/>
      <c r="B112" s="18" t="s">
        <v>7</v>
      </c>
      <c r="C112" s="87"/>
      <c r="D112" s="15"/>
    </row>
    <row r="113" spans="1:6" x14ac:dyDescent="0.3">
      <c r="A113" s="52"/>
      <c r="B113" s="18" t="s">
        <v>8</v>
      </c>
      <c r="C113" s="87">
        <v>5137289.8</v>
      </c>
      <c r="D113" s="15"/>
      <c r="F113" s="72"/>
    </row>
    <row r="114" spans="1:6" x14ac:dyDescent="0.3">
      <c r="A114" s="52"/>
      <c r="B114" s="16" t="s">
        <v>9</v>
      </c>
      <c r="C114" s="56"/>
      <c r="D114" s="15"/>
    </row>
    <row r="115" spans="1:6" x14ac:dyDescent="0.3">
      <c r="A115" s="52"/>
      <c r="B115" s="16" t="s">
        <v>10</v>
      </c>
      <c r="C115" s="55">
        <v>1284257.98</v>
      </c>
      <c r="D115" s="15"/>
    </row>
    <row r="116" spans="1:6" ht="27" x14ac:dyDescent="0.3">
      <c r="A116" s="52"/>
      <c r="B116" s="16" t="s">
        <v>11</v>
      </c>
      <c r="C116" s="48"/>
      <c r="D116" s="15"/>
    </row>
    <row r="117" spans="1:6" x14ac:dyDescent="0.3">
      <c r="A117" s="12" t="s">
        <v>41</v>
      </c>
      <c r="B117" s="20" t="s">
        <v>42</v>
      </c>
      <c r="C117" s="11">
        <f>C119+C122+C123+C124</f>
        <v>4211050.5200000005</v>
      </c>
      <c r="D117" s="12"/>
    </row>
    <row r="118" spans="1:6" x14ac:dyDescent="0.3">
      <c r="A118" s="12"/>
      <c r="B118" s="13" t="s">
        <v>0</v>
      </c>
      <c r="C118" s="22"/>
      <c r="D118" s="15"/>
    </row>
    <row r="119" spans="1:6" x14ac:dyDescent="0.3">
      <c r="A119" s="12"/>
      <c r="B119" s="16" t="s">
        <v>6</v>
      </c>
      <c r="C119" s="17">
        <f>C120+C121</f>
        <v>1918344.32</v>
      </c>
      <c r="D119" s="15"/>
    </row>
    <row r="120" spans="1:6" x14ac:dyDescent="0.3">
      <c r="A120" s="12"/>
      <c r="B120" s="18" t="s">
        <v>7</v>
      </c>
      <c r="C120" s="60">
        <v>1918344.32</v>
      </c>
      <c r="D120" s="61"/>
    </row>
    <row r="121" spans="1:6" x14ac:dyDescent="0.3">
      <c r="A121" s="12"/>
      <c r="B121" s="18" t="s">
        <v>8</v>
      </c>
      <c r="C121" s="62"/>
      <c r="D121" s="15"/>
    </row>
    <row r="122" spans="1:6" x14ac:dyDescent="0.3">
      <c r="A122" s="12"/>
      <c r="B122" s="16" t="s">
        <v>9</v>
      </c>
      <c r="C122" s="63">
        <v>2292706.2000000002</v>
      </c>
      <c r="D122" s="15"/>
    </row>
    <row r="123" spans="1:6" x14ac:dyDescent="0.3">
      <c r="A123" s="12"/>
      <c r="B123" s="16" t="s">
        <v>10</v>
      </c>
      <c r="C123" s="43"/>
      <c r="D123" s="15"/>
    </row>
    <row r="124" spans="1:6" ht="27" x14ac:dyDescent="0.3">
      <c r="A124" s="12"/>
      <c r="B124" s="16" t="s">
        <v>11</v>
      </c>
      <c r="C124" s="43"/>
      <c r="D124" s="15"/>
    </row>
    <row r="125" spans="1:6" ht="82.5" x14ac:dyDescent="0.3">
      <c r="A125" s="64" t="s">
        <v>43</v>
      </c>
      <c r="B125" s="65" t="s">
        <v>17</v>
      </c>
      <c r="C125" s="66">
        <f>C127+C130</f>
        <v>920983.92</v>
      </c>
      <c r="D125" s="15"/>
    </row>
    <row r="126" spans="1:6" x14ac:dyDescent="0.3">
      <c r="A126" s="67"/>
      <c r="B126" s="13" t="s">
        <v>0</v>
      </c>
      <c r="C126" s="22"/>
      <c r="D126" s="15"/>
    </row>
    <row r="127" spans="1:6" x14ac:dyDescent="0.3">
      <c r="A127" s="67"/>
      <c r="B127" s="16" t="s">
        <v>6</v>
      </c>
      <c r="C127" s="17">
        <f>C128+C129</f>
        <v>580983.92000000004</v>
      </c>
      <c r="D127" s="15"/>
    </row>
    <row r="128" spans="1:6" x14ac:dyDescent="0.3">
      <c r="A128" s="67"/>
      <c r="B128" s="18" t="s">
        <v>7</v>
      </c>
      <c r="C128" s="33">
        <v>580983.92000000004</v>
      </c>
      <c r="D128" s="15"/>
    </row>
    <row r="129" spans="1:5" x14ac:dyDescent="0.3">
      <c r="A129" s="67"/>
      <c r="B129" s="18" t="s">
        <v>8</v>
      </c>
      <c r="C129" s="43"/>
      <c r="D129" s="15"/>
    </row>
    <row r="130" spans="1:5" x14ac:dyDescent="0.3">
      <c r="A130" s="67"/>
      <c r="B130" s="16" t="s">
        <v>9</v>
      </c>
      <c r="C130" s="63">
        <v>340000</v>
      </c>
      <c r="D130" s="15"/>
      <c r="E130" s="72"/>
    </row>
    <row r="131" spans="1:5" x14ac:dyDescent="0.3">
      <c r="A131" s="67"/>
      <c r="B131" s="16" t="s">
        <v>10</v>
      </c>
      <c r="C131" s="43"/>
      <c r="D131" s="15"/>
    </row>
    <row r="132" spans="1:5" ht="27" x14ac:dyDescent="0.3">
      <c r="A132" s="67"/>
      <c r="B132" s="16" t="s">
        <v>11</v>
      </c>
      <c r="C132" s="43"/>
      <c r="D132" s="15"/>
    </row>
    <row r="133" spans="1:5" ht="21.75" customHeight="1" x14ac:dyDescent="0.35">
      <c r="A133" s="77" t="s">
        <v>44</v>
      </c>
      <c r="B133" s="78"/>
      <c r="C133" s="11">
        <f>C125+C117+C109+C101+C93+C85+C69+C61+C53+C45+C29+C21+C13+C5</f>
        <v>46487492.859999999</v>
      </c>
      <c r="D133" s="20"/>
    </row>
    <row r="134" spans="1:5" x14ac:dyDescent="0.3">
      <c r="A134" s="21"/>
      <c r="B134" s="68" t="s">
        <v>0</v>
      </c>
      <c r="C134" s="17"/>
      <c r="D134" s="15"/>
    </row>
    <row r="135" spans="1:5" x14ac:dyDescent="0.3">
      <c r="A135" s="21"/>
      <c r="B135" s="16" t="s">
        <v>6</v>
      </c>
      <c r="C135" s="69">
        <f>C136+C137</f>
        <v>32094465.210000001</v>
      </c>
      <c r="D135" s="20"/>
    </row>
    <row r="136" spans="1:5" x14ac:dyDescent="0.3">
      <c r="A136" s="21"/>
      <c r="B136" s="18" t="s">
        <v>7</v>
      </c>
      <c r="C136" s="73">
        <f>C8+C16+C24+C32+C40+C80+C120+C128</f>
        <v>19321913.540000003</v>
      </c>
      <c r="D136" s="27"/>
    </row>
    <row r="137" spans="1:5" x14ac:dyDescent="0.3">
      <c r="A137" s="21"/>
      <c r="B137" s="18" t="s">
        <v>8</v>
      </c>
      <c r="C137" s="73">
        <f>C9+C17+C25+C33+C41+C81+C121+C129</f>
        <v>12772551.669999998</v>
      </c>
      <c r="D137" s="27"/>
    </row>
    <row r="138" spans="1:5" x14ac:dyDescent="0.3">
      <c r="A138" s="21"/>
      <c r="B138" s="16" t="s">
        <v>9</v>
      </c>
      <c r="C138" s="69">
        <f>C10+C18+C26+C34+C42+C82+C122+C130</f>
        <v>3333509.83</v>
      </c>
      <c r="D138" s="20"/>
    </row>
    <row r="139" spans="1:5" x14ac:dyDescent="0.3">
      <c r="A139" s="21"/>
      <c r="B139" s="16" t="s">
        <v>10</v>
      </c>
      <c r="C139" s="69">
        <f>C11+C19+C27+C35+C43+C83+C123+C131</f>
        <v>9417412.2400000002</v>
      </c>
      <c r="D139" s="20"/>
    </row>
    <row r="140" spans="1:5" ht="27" x14ac:dyDescent="0.3">
      <c r="A140" s="21"/>
      <c r="B140" s="16" t="s">
        <v>11</v>
      </c>
      <c r="C140" s="69">
        <f>C12+C20+C28+C36+C44+C84+C124+C132</f>
        <v>1642105.58</v>
      </c>
      <c r="D140" s="20"/>
    </row>
    <row r="143" spans="1:5" x14ac:dyDescent="0.3">
      <c r="C143" s="74"/>
    </row>
    <row r="144" spans="1:5" x14ac:dyDescent="0.3">
      <c r="E144" s="74"/>
    </row>
    <row r="145" spans="3:3" x14ac:dyDescent="0.3">
      <c r="C145" s="74"/>
    </row>
  </sheetData>
  <mergeCells count="3">
    <mergeCell ref="A133:B133"/>
    <mergeCell ref="A1:D1"/>
    <mergeCell ref="A2:D2"/>
  </mergeCells>
  <phoneticPr fontId="25" type="noConversion"/>
  <pageMargins left="0.69" right="0.2" top="0.28999999999999998" bottom="0.28000000000000003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HAVELVAC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Anna Ivanyan</cp:lastModifiedBy>
  <cp:lastPrinted>2019-01-14T13:43:10Z</cp:lastPrinted>
  <dcterms:created xsi:type="dcterms:W3CDTF">2013-01-15T13:33:55Z</dcterms:created>
  <dcterms:modified xsi:type="dcterms:W3CDTF">2021-05-12T12:31:50Z</dcterms:modified>
</cp:coreProperties>
</file>